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sandersonr\Desktop\Ross' Files\Press Releases\December 2017\"/>
    </mc:Choice>
  </mc:AlternateContent>
  <bookViews>
    <workbookView xWindow="0" yWindow="0" windowWidth="19200" windowHeight="6510"/>
  </bookViews>
  <sheets>
    <sheet name="Scottish Government" sheetId="1" r:id="rId1"/>
    <sheet name="Scottish Borders Council" sheetId="2" r:id="rId2"/>
  </sheets>
  <calcPr calcId="171027"/>
</workbook>
</file>

<file path=xl/calcChain.xml><?xml version="1.0" encoding="utf-8"?>
<calcChain xmlns="http://schemas.openxmlformats.org/spreadsheetml/2006/main">
  <c r="I11" i="1" l="1"/>
  <c r="I4" i="1" l="1"/>
  <c r="I5" i="1"/>
  <c r="I6" i="1"/>
  <c r="I7" i="1"/>
  <c r="I8" i="1"/>
  <c r="I10" i="1"/>
  <c r="I3" i="1"/>
  <c r="I10" i="2"/>
  <c r="I11" i="2"/>
  <c r="I12" i="2"/>
  <c r="I4" i="2"/>
  <c r="I5" i="2"/>
  <c r="I3" i="2"/>
  <c r="G19" i="1" l="1"/>
  <c r="G18" i="1" l="1"/>
  <c r="G20" i="1"/>
  <c r="G21" i="1"/>
  <c r="G22" i="1"/>
  <c r="G23" i="1"/>
  <c r="G17" i="1"/>
  <c r="F17" i="1"/>
  <c r="I22" i="1" l="1"/>
  <c r="I21" i="1"/>
  <c r="J4" i="2" l="1"/>
  <c r="J3" i="2"/>
  <c r="J3" i="1"/>
  <c r="B11" i="2"/>
  <c r="C11" i="2"/>
  <c r="D11" i="2"/>
  <c r="E11" i="2"/>
  <c r="F11" i="2"/>
  <c r="B10" i="2"/>
  <c r="C10" i="2"/>
  <c r="D10" i="2"/>
  <c r="E10" i="2"/>
  <c r="F10" i="2"/>
  <c r="B5" i="2"/>
  <c r="B12" i="2" s="1"/>
  <c r="C5" i="2"/>
  <c r="C12" i="2" s="1"/>
  <c r="D5" i="2"/>
  <c r="D12" i="2" s="1"/>
  <c r="E5" i="2"/>
  <c r="E12" i="2" s="1"/>
  <c r="F5" i="2"/>
  <c r="F12" i="2" l="1"/>
  <c r="J10" i="2"/>
  <c r="J12" i="2"/>
  <c r="J11" i="2"/>
  <c r="J5" i="2"/>
  <c r="J5" i="1"/>
  <c r="J11" i="1"/>
  <c r="B25" i="1"/>
  <c r="C25" i="1"/>
  <c r="D25" i="1"/>
  <c r="E25" i="1"/>
  <c r="F25" i="1"/>
  <c r="C19" i="1"/>
  <c r="D20" i="1"/>
  <c r="I25" i="1" l="1"/>
  <c r="J25" i="1" s="1"/>
  <c r="F18" i="1"/>
  <c r="F19" i="1"/>
  <c r="F20" i="1"/>
  <c r="F21" i="1"/>
  <c r="F22" i="1"/>
  <c r="D18" i="1"/>
  <c r="D19" i="1"/>
  <c r="D21" i="1"/>
  <c r="D17" i="1"/>
  <c r="C18" i="1"/>
  <c r="C20" i="1"/>
  <c r="C17" i="1"/>
  <c r="B18" i="1"/>
  <c r="I18" i="1" s="1"/>
  <c r="B19" i="1"/>
  <c r="I19" i="1" s="1"/>
  <c r="B20" i="1"/>
  <c r="I20" i="1" s="1"/>
  <c r="B17" i="1"/>
  <c r="I17" i="1" s="1"/>
  <c r="J19" i="1" l="1"/>
  <c r="J17" i="1"/>
  <c r="E9" i="1"/>
  <c r="B9" i="1"/>
  <c r="C9" i="1"/>
  <c r="D9" i="1"/>
  <c r="I9" i="1" l="1"/>
  <c r="J9" i="1" s="1"/>
  <c r="D23" i="1"/>
  <c r="F23" i="1"/>
  <c r="C23" i="1"/>
  <c r="B23" i="1"/>
  <c r="E23" i="1"/>
  <c r="I23" i="1" l="1"/>
  <c r="J23" i="1" s="1"/>
</calcChain>
</file>

<file path=xl/sharedStrings.xml><?xml version="1.0" encoding="utf-8"?>
<sst xmlns="http://schemas.openxmlformats.org/spreadsheetml/2006/main" count="55" uniqueCount="37">
  <si>
    <t>2013-14</t>
  </si>
  <si>
    <t>2014-15</t>
  </si>
  <si>
    <t>2015-16</t>
  </si>
  <si>
    <t>2016-17</t>
  </si>
  <si>
    <t>2017-18</t>
  </si>
  <si>
    <t>Non-cash DEL</t>
  </si>
  <si>
    <t>Capital DEL</t>
  </si>
  <si>
    <t>Financial Transactions</t>
  </si>
  <si>
    <t>Capital borrowing</t>
  </si>
  <si>
    <t>Total DEL</t>
  </si>
  <si>
    <t>£m</t>
  </si>
  <si>
    <t>Net DEL adjustment</t>
  </si>
  <si>
    <t xml:space="preserve">Total DEL </t>
  </si>
  <si>
    <t>Real Terms (2016-17 prices)</t>
  </si>
  <si>
    <t>Deflator</t>
  </si>
  <si>
    <t>Total Managed Expenditure</t>
  </si>
  <si>
    <t xml:space="preserve">Sources:  </t>
  </si>
  <si>
    <t>Draft Budget 2017-18 (table 1.01)</t>
  </si>
  <si>
    <t>Draft Budget 2015-16 (table 1.01)</t>
  </si>
  <si>
    <t>Cash terms</t>
  </si>
  <si>
    <t>Draft Budget 2015-16 (Annex G, Table 4)</t>
  </si>
  <si>
    <t>Draft Budget 2017-18 (Annex G, Table 4)</t>
  </si>
  <si>
    <t>%</t>
  </si>
  <si>
    <t>Total Revenue Support</t>
  </si>
  <si>
    <t>Total Capital Grants</t>
  </si>
  <si>
    <t>Total</t>
  </si>
  <si>
    <t>Real terms</t>
  </si>
  <si>
    <t>Scottish Borders Council (£m)</t>
  </si>
  <si>
    <t>Fiscal Revenue DEL</t>
  </si>
  <si>
    <t>2018-19</t>
  </si>
  <si>
    <t>N/A</t>
  </si>
  <si>
    <t>Change 2013-14 to 2018-19</t>
  </si>
  <si>
    <t>Change 2013-14 to 2017-18</t>
  </si>
  <si>
    <t>(2017-18)</t>
  </si>
  <si>
    <t>*Figures from before 2013-14 are not comparable due to removal of police and fire funding, and 2017-18 numbers are not final.</t>
  </si>
  <si>
    <t>Total Managed Expenditure*</t>
  </si>
  <si>
    <t>* -  No figures available for 2018-19 yet.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</si>
</sst>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%"/>
    <numFmt numFmtId="167" formatCode="#,##0.0"/>
  </numFmts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i/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6" fillId="33" borderId="0" xfId="0" applyFont="1" applyFill="1"/>
    <xf numFmtId="0" fontId="0" fillId="33" borderId="0" xfId="0" applyFill="1"/>
    <xf numFmtId="0" fontId="13" fillId="34" borderId="0" xfId="0" applyFont="1" applyFill="1"/>
    <xf numFmtId="0" fontId="13" fillId="34" borderId="0" xfId="0" applyFont="1" applyFill="1" applyAlignment="1">
      <alignment horizontal="right"/>
    </xf>
    <xf numFmtId="0" fontId="16" fillId="33" borderId="10" xfId="0" applyFont="1" applyFill="1" applyBorder="1"/>
    <xf numFmtId="164" fontId="16" fillId="33" borderId="10" xfId="1" applyNumberFormat="1" applyFont="1" applyFill="1" applyBorder="1"/>
    <xf numFmtId="0" fontId="0" fillId="33" borderId="10" xfId="0" applyFill="1" applyBorder="1"/>
    <xf numFmtId="164" fontId="0" fillId="33" borderId="10" xfId="1" applyNumberFormat="1" applyFont="1" applyFill="1" applyBorder="1"/>
    <xf numFmtId="43" fontId="0" fillId="33" borderId="10" xfId="0" applyNumberFormat="1" applyFill="1" applyBorder="1"/>
    <xf numFmtId="0" fontId="18" fillId="33" borderId="10" xfId="0" applyFont="1" applyFill="1" applyBorder="1"/>
    <xf numFmtId="164" fontId="16" fillId="33" borderId="10" xfId="0" applyNumberFormat="1" applyFont="1" applyFill="1" applyBorder="1"/>
    <xf numFmtId="0" fontId="0" fillId="33" borderId="10" xfId="0" applyFont="1" applyFill="1" applyBorder="1"/>
    <xf numFmtId="164" fontId="1" fillId="33" borderId="10" xfId="1" applyNumberFormat="1" applyFont="1" applyFill="1" applyBorder="1"/>
    <xf numFmtId="166" fontId="0" fillId="33" borderId="10" xfId="0" applyNumberFormat="1" applyFill="1" applyBorder="1"/>
    <xf numFmtId="166" fontId="16" fillId="33" borderId="10" xfId="0" applyNumberFormat="1" applyFont="1" applyFill="1" applyBorder="1"/>
    <xf numFmtId="0" fontId="13" fillId="34" borderId="0" xfId="0" applyFont="1" applyFill="1" applyAlignment="1">
      <alignment horizontal="left"/>
    </xf>
    <xf numFmtId="2" fontId="16" fillId="0" borderId="10" xfId="0" applyNumberFormat="1" applyFont="1" applyFill="1" applyBorder="1"/>
    <xf numFmtId="0" fontId="0" fillId="0" borderId="10" xfId="0" applyBorder="1"/>
    <xf numFmtId="167" fontId="0" fillId="0" borderId="10" xfId="0" applyNumberFormat="1" applyFill="1" applyBorder="1"/>
    <xf numFmtId="2" fontId="0" fillId="0" borderId="10" xfId="0" applyNumberFormat="1" applyFill="1" applyBorder="1"/>
    <xf numFmtId="167" fontId="0" fillId="0" borderId="10" xfId="0" applyNumberFormat="1" applyBorder="1"/>
    <xf numFmtId="0" fontId="16" fillId="0" borderId="10" xfId="0" applyFont="1" applyBorder="1"/>
    <xf numFmtId="165" fontId="18" fillId="33" borderId="10" xfId="1" applyNumberFormat="1" applyFont="1" applyFill="1" applyBorder="1"/>
    <xf numFmtId="166" fontId="0" fillId="0" borderId="10" xfId="0" applyNumberFormat="1" applyBorder="1"/>
    <xf numFmtId="3" fontId="0" fillId="33" borderId="10" xfId="0" applyNumberFormat="1" applyFill="1" applyBorder="1"/>
    <xf numFmtId="3" fontId="16" fillId="33" borderId="10" xfId="0" applyNumberFormat="1" applyFont="1" applyFill="1" applyBorder="1"/>
    <xf numFmtId="164" fontId="0" fillId="33" borderId="0" xfId="0" applyNumberFormat="1" applyFill="1"/>
    <xf numFmtId="0" fontId="13" fillId="34" borderId="10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Corporate Palet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43657"/>
      </a:accent1>
      <a:accent2>
        <a:srgbClr val="5C2D91"/>
      </a:accent2>
      <a:accent3>
        <a:srgbClr val="BCBEC0"/>
      </a:accent3>
      <a:accent4>
        <a:srgbClr val="D08F29"/>
      </a:accent4>
      <a:accent5>
        <a:srgbClr val="A32382"/>
      </a:accent5>
      <a:accent6>
        <a:srgbClr val="5B8E3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9" zoomScale="80" zoomScaleNormal="80" workbookViewId="0">
      <selection activeCell="A27" sqref="A27:XFD27"/>
    </sheetView>
  </sheetViews>
  <sheetFormatPr defaultColWidth="8.84375" defaultRowHeight="15.5" x14ac:dyDescent="0.35"/>
  <cols>
    <col min="1" max="1" width="34.4609375" style="2" bestFit="1" customWidth="1"/>
    <col min="2" max="4" width="11.4609375" style="2" customWidth="1"/>
    <col min="5" max="7" width="12.4609375" style="2" customWidth="1"/>
    <col min="8" max="8" width="8.84375" style="2" customWidth="1"/>
    <col min="9" max="9" width="15.4609375" style="2" customWidth="1"/>
    <col min="10" max="10" width="15.07421875" style="2" customWidth="1"/>
    <col min="11" max="11" width="7.84375" style="2" customWidth="1"/>
    <col min="12" max="16384" width="8.84375" style="2"/>
  </cols>
  <sheetData>
    <row r="1" spans="1:11" x14ac:dyDescent="0.35">
      <c r="A1" s="3" t="s">
        <v>10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29</v>
      </c>
      <c r="I1" s="28" t="s">
        <v>31</v>
      </c>
      <c r="J1" s="28"/>
    </row>
    <row r="2" spans="1:11" x14ac:dyDescent="0.35">
      <c r="A2" s="5" t="s">
        <v>19</v>
      </c>
      <c r="B2" s="7"/>
      <c r="C2" s="7"/>
      <c r="D2" s="7"/>
      <c r="E2" s="7"/>
      <c r="F2" s="7"/>
      <c r="G2" s="13"/>
      <c r="I2" s="7" t="s">
        <v>10</v>
      </c>
      <c r="J2" s="7" t="s">
        <v>22</v>
      </c>
    </row>
    <row r="3" spans="1:11" x14ac:dyDescent="0.35">
      <c r="A3" s="12" t="s">
        <v>28</v>
      </c>
      <c r="B3" s="13">
        <v>25671</v>
      </c>
      <c r="C3" s="13">
        <v>25808</v>
      </c>
      <c r="D3" s="13">
        <v>25991</v>
      </c>
      <c r="E3" s="13">
        <v>26088</v>
      </c>
      <c r="F3" s="13">
        <v>26635.114580000001</v>
      </c>
      <c r="G3" s="13">
        <v>26823.522560000001</v>
      </c>
      <c r="I3" s="25">
        <f>G3-B3</f>
        <v>1152.5225600000012</v>
      </c>
      <c r="J3" s="14">
        <f>I3/B3</f>
        <v>4.4895896536948358E-2</v>
      </c>
    </row>
    <row r="4" spans="1:11" x14ac:dyDescent="0.35">
      <c r="A4" s="7" t="s">
        <v>5</v>
      </c>
      <c r="B4" s="8">
        <v>771</v>
      </c>
      <c r="C4" s="8">
        <v>821</v>
      </c>
      <c r="D4" s="8">
        <v>1030</v>
      </c>
      <c r="E4" s="8">
        <v>967</v>
      </c>
      <c r="F4" s="8">
        <v>1057</v>
      </c>
      <c r="G4" s="13">
        <v>1105</v>
      </c>
      <c r="I4" s="25">
        <f t="shared" ref="I4:I10" si="0">G4-B4</f>
        <v>334</v>
      </c>
      <c r="J4" s="14"/>
    </row>
    <row r="5" spans="1:11" x14ac:dyDescent="0.35">
      <c r="A5" s="7" t="s">
        <v>6</v>
      </c>
      <c r="B5" s="8">
        <v>2508</v>
      </c>
      <c r="C5" s="8">
        <v>2690</v>
      </c>
      <c r="D5" s="8">
        <v>2734</v>
      </c>
      <c r="E5" s="8">
        <v>2891</v>
      </c>
      <c r="F5" s="8">
        <v>3166.1301999999996</v>
      </c>
      <c r="G5" s="13">
        <v>3413.6256999999996</v>
      </c>
      <c r="I5" s="25">
        <f t="shared" si="0"/>
        <v>905.6256999999996</v>
      </c>
      <c r="J5" s="14">
        <f>I5/B5</f>
        <v>0.3610947767145134</v>
      </c>
    </row>
    <row r="6" spans="1:11" x14ac:dyDescent="0.35">
      <c r="A6" s="7" t="s">
        <v>7</v>
      </c>
      <c r="B6" s="8">
        <v>139</v>
      </c>
      <c r="C6" s="8">
        <v>187</v>
      </c>
      <c r="D6" s="8">
        <v>386</v>
      </c>
      <c r="E6" s="8">
        <v>329</v>
      </c>
      <c r="F6" s="8">
        <v>445.28440000000001</v>
      </c>
      <c r="G6" s="13">
        <v>488.29719999999998</v>
      </c>
      <c r="I6" s="25">
        <f t="shared" si="0"/>
        <v>349.29719999999998</v>
      </c>
      <c r="J6" s="14"/>
    </row>
    <row r="7" spans="1:11" x14ac:dyDescent="0.35">
      <c r="A7" s="7" t="s">
        <v>8</v>
      </c>
      <c r="B7" s="8"/>
      <c r="C7" s="8"/>
      <c r="D7" s="8">
        <v>306</v>
      </c>
      <c r="E7" s="8">
        <v>316</v>
      </c>
      <c r="F7" s="8">
        <v>450</v>
      </c>
      <c r="G7" s="13">
        <v>450</v>
      </c>
      <c r="I7" s="25">
        <f t="shared" si="0"/>
        <v>450</v>
      </c>
      <c r="J7" s="14"/>
    </row>
    <row r="8" spans="1:11" x14ac:dyDescent="0.35">
      <c r="A8" s="7" t="s">
        <v>11</v>
      </c>
      <c r="B8" s="8"/>
      <c r="C8" s="8"/>
      <c r="D8" s="8"/>
      <c r="E8" s="8">
        <v>71</v>
      </c>
      <c r="F8" s="8">
        <v>71</v>
      </c>
      <c r="G8" s="13">
        <v>103</v>
      </c>
      <c r="I8" s="25">
        <f t="shared" si="0"/>
        <v>103</v>
      </c>
      <c r="J8" s="14"/>
    </row>
    <row r="9" spans="1:11" s="1" customFormat="1" x14ac:dyDescent="0.35">
      <c r="A9" s="5" t="s">
        <v>9</v>
      </c>
      <c r="B9" s="6">
        <f t="shared" ref="B9:D9" si="1">SUM(B3:B7)</f>
        <v>29089</v>
      </c>
      <c r="C9" s="6">
        <f t="shared" si="1"/>
        <v>29506</v>
      </c>
      <c r="D9" s="6">
        <f t="shared" si="1"/>
        <v>30447</v>
      </c>
      <c r="E9" s="6">
        <f>SUM(E3:E8)</f>
        <v>30662</v>
      </c>
      <c r="F9" s="6">
        <v>31824.529180000001</v>
      </c>
      <c r="G9" s="6">
        <v>32383.445460000003</v>
      </c>
      <c r="I9" s="25">
        <f t="shared" si="0"/>
        <v>3294.4454600000026</v>
      </c>
      <c r="J9" s="15">
        <f>I9/B9</f>
        <v>0.11325399498092072</v>
      </c>
    </row>
    <row r="10" spans="1:11" x14ac:dyDescent="0.35">
      <c r="A10" s="5"/>
      <c r="B10" s="6"/>
      <c r="C10" s="6"/>
      <c r="D10" s="6"/>
      <c r="E10" s="6"/>
      <c r="F10" s="6"/>
      <c r="G10" s="13"/>
      <c r="I10" s="25">
        <f t="shared" si="0"/>
        <v>0</v>
      </c>
      <c r="J10" s="14"/>
    </row>
    <row r="11" spans="1:11" s="1" customFormat="1" x14ac:dyDescent="0.35">
      <c r="A11" s="5" t="s">
        <v>35</v>
      </c>
      <c r="B11" s="6">
        <v>34342.6</v>
      </c>
      <c r="C11" s="6">
        <v>36390</v>
      </c>
      <c r="D11" s="6">
        <v>36930.9</v>
      </c>
      <c r="E11" s="6">
        <v>37031.300000000003</v>
      </c>
      <c r="F11" s="6">
        <v>37945</v>
      </c>
      <c r="G11" s="8" t="s">
        <v>30</v>
      </c>
      <c r="I11" s="25">
        <f>F11-B11</f>
        <v>3602.4000000000015</v>
      </c>
      <c r="J11" s="15">
        <f>I11/B11</f>
        <v>0.10489596011950178</v>
      </c>
      <c r="K11" s="1" t="s">
        <v>33</v>
      </c>
    </row>
    <row r="12" spans="1:11" x14ac:dyDescent="0.35">
      <c r="A12" s="7"/>
      <c r="B12" s="7"/>
      <c r="C12" s="7"/>
      <c r="D12" s="7"/>
      <c r="E12" s="7"/>
      <c r="F12" s="7"/>
      <c r="G12" s="13"/>
      <c r="I12" s="25"/>
      <c r="J12" s="14"/>
    </row>
    <row r="13" spans="1:11" x14ac:dyDescent="0.35">
      <c r="A13" s="7"/>
      <c r="B13" s="9"/>
      <c r="C13" s="9"/>
      <c r="D13" s="9"/>
      <c r="E13" s="9"/>
      <c r="F13" s="9"/>
      <c r="G13" s="13"/>
      <c r="I13" s="25"/>
      <c r="J13" s="14"/>
    </row>
    <row r="14" spans="1:11" x14ac:dyDescent="0.35">
      <c r="A14" s="10" t="s">
        <v>14</v>
      </c>
      <c r="B14" s="23">
        <v>95.751675000000006</v>
      </c>
      <c r="C14" s="23">
        <v>97.139674999999997</v>
      </c>
      <c r="D14" s="23">
        <v>97.794099999999986</v>
      </c>
      <c r="E14" s="23">
        <v>100</v>
      </c>
      <c r="F14" s="23">
        <v>101.56467722289891</v>
      </c>
      <c r="G14" s="23">
        <v>103.0652862362972</v>
      </c>
      <c r="I14" s="25"/>
      <c r="J14" s="14"/>
    </row>
    <row r="15" spans="1:11" x14ac:dyDescent="0.35">
      <c r="A15" s="7"/>
      <c r="B15" s="7"/>
      <c r="C15" s="7"/>
      <c r="D15" s="7"/>
      <c r="E15" s="7"/>
      <c r="F15" s="7"/>
      <c r="G15" s="13"/>
      <c r="I15" s="25"/>
      <c r="J15" s="14"/>
    </row>
    <row r="16" spans="1:11" x14ac:dyDescent="0.35">
      <c r="A16" s="5" t="s">
        <v>13</v>
      </c>
      <c r="B16" s="7"/>
      <c r="C16" s="7"/>
      <c r="D16" s="7"/>
      <c r="E16" s="7"/>
      <c r="F16" s="7"/>
      <c r="G16" s="13"/>
      <c r="I16" s="25"/>
      <c r="J16" s="14"/>
    </row>
    <row r="17" spans="1:10" x14ac:dyDescent="0.35">
      <c r="A17" s="7" t="s">
        <v>28</v>
      </c>
      <c r="B17" s="8">
        <f>(B3/$B$14)*$E$14</f>
        <v>26809.974864669464</v>
      </c>
      <c r="C17" s="8">
        <f>(C3/$C$14)*$E$14</f>
        <v>26567.929118560467</v>
      </c>
      <c r="D17" s="8">
        <f>(D3/$D$14)*$E$14</f>
        <v>26577.267953792718</v>
      </c>
      <c r="E17" s="8">
        <v>26088</v>
      </c>
      <c r="F17" s="8">
        <f t="shared" ref="F17:F22" si="2">(F3/$F$14)*$E$14</f>
        <v>26224.781398699521</v>
      </c>
      <c r="G17" s="8">
        <f>(G3/$G$14)*$E$14</f>
        <v>26025.758564820615</v>
      </c>
      <c r="I17" s="25">
        <f>G17-B17</f>
        <v>-784.2162998488493</v>
      </c>
      <c r="J17" s="14">
        <f>I17/B17</f>
        <v>-2.9250915146597164E-2</v>
      </c>
    </row>
    <row r="18" spans="1:10" x14ac:dyDescent="0.35">
      <c r="A18" s="7" t="s">
        <v>5</v>
      </c>
      <c r="B18" s="8">
        <f>(B4/$B$14)*$E$14</f>
        <v>805.20784623349937</v>
      </c>
      <c r="C18" s="8">
        <f>(C4/$C$14)*$E$14</f>
        <v>845.17474451093233</v>
      </c>
      <c r="D18" s="8">
        <f>(D4/$D$14)*$E$14</f>
        <v>1053.2332727638989</v>
      </c>
      <c r="E18" s="8">
        <v>967</v>
      </c>
      <c r="F18" s="8">
        <f t="shared" si="2"/>
        <v>1040.7161514236443</v>
      </c>
      <c r="G18" s="8">
        <f t="shared" ref="G18:G23" si="3">(G4/$G$14)*$E$14</f>
        <v>1072.1359638652464</v>
      </c>
      <c r="I18" s="25">
        <f t="shared" ref="I18:I23" si="4">G18-B18</f>
        <v>266.928117631747</v>
      </c>
      <c r="J18" s="14"/>
    </row>
    <row r="19" spans="1:10" x14ac:dyDescent="0.35">
      <c r="A19" s="7" t="s">
        <v>6</v>
      </c>
      <c r="B19" s="8">
        <f>(B5/$B$14)*$E$14</f>
        <v>2619.2753286039119</v>
      </c>
      <c r="C19" s="8">
        <f>(C5/$C$14)*$E$14</f>
        <v>2769.2083589944068</v>
      </c>
      <c r="D19" s="8">
        <f>(D5/$D$14)*$E$14</f>
        <v>2795.6696774140773</v>
      </c>
      <c r="E19" s="8">
        <v>2891</v>
      </c>
      <c r="F19" s="8">
        <f t="shared" si="2"/>
        <v>3117.3536770578735</v>
      </c>
      <c r="G19" s="8">
        <f>(G5/$G$14)*$E$14</f>
        <v>3312.1003440223312</v>
      </c>
      <c r="I19" s="25">
        <f t="shared" si="4"/>
        <v>692.8250154184193</v>
      </c>
      <c r="J19" s="14">
        <f>I19/B19</f>
        <v>0.26451019022414068</v>
      </c>
    </row>
    <row r="20" spans="1:10" x14ac:dyDescent="0.35">
      <c r="A20" s="7" t="s">
        <v>7</v>
      </c>
      <c r="B20" s="8">
        <f>(B6/$B$14)*$E$14</f>
        <v>145.16717331576706</v>
      </c>
      <c r="C20" s="8">
        <f>(C6/$C$14)*$E$14</f>
        <v>192.50630599700895</v>
      </c>
      <c r="D20" s="8">
        <f>(D6/$D$14)*$E$14</f>
        <v>394.7068381425874</v>
      </c>
      <c r="E20" s="8">
        <v>329</v>
      </c>
      <c r="F20" s="8">
        <f t="shared" si="2"/>
        <v>438.42447214473657</v>
      </c>
      <c r="G20" s="8">
        <f t="shared" si="3"/>
        <v>473.77465083683347</v>
      </c>
      <c r="I20" s="25">
        <f t="shared" si="4"/>
        <v>328.60747752106641</v>
      </c>
      <c r="J20" s="14"/>
    </row>
    <row r="21" spans="1:10" x14ac:dyDescent="0.35">
      <c r="A21" s="7" t="s">
        <v>8</v>
      </c>
      <c r="B21" s="8"/>
      <c r="C21" s="8"/>
      <c r="D21" s="8">
        <f>(D7/$D$14)*$E$14</f>
        <v>312.90231210267291</v>
      </c>
      <c r="E21" s="8">
        <v>316</v>
      </c>
      <c r="F21" s="8">
        <f t="shared" si="2"/>
        <v>443.06742492018907</v>
      </c>
      <c r="G21" s="8">
        <f t="shared" si="3"/>
        <v>436.61645587272471</v>
      </c>
      <c r="I21" s="25">
        <f t="shared" si="4"/>
        <v>436.61645587272471</v>
      </c>
      <c r="J21" s="14"/>
    </row>
    <row r="22" spans="1:10" x14ac:dyDescent="0.35">
      <c r="A22" s="7" t="s">
        <v>11</v>
      </c>
      <c r="B22" s="8"/>
      <c r="C22" s="8"/>
      <c r="D22" s="8"/>
      <c r="E22" s="8">
        <v>71</v>
      </c>
      <c r="F22" s="8">
        <f t="shared" si="2"/>
        <v>69.906193709629832</v>
      </c>
      <c r="G22" s="8">
        <f t="shared" si="3"/>
        <v>99.936655455312547</v>
      </c>
      <c r="I22" s="25">
        <f t="shared" si="4"/>
        <v>99.936655455312547</v>
      </c>
      <c r="J22" s="14"/>
    </row>
    <row r="23" spans="1:10" s="1" customFormat="1" x14ac:dyDescent="0.35">
      <c r="A23" s="5" t="s">
        <v>12</v>
      </c>
      <c r="B23" s="11">
        <f>(B9/B$14)*$E$14</f>
        <v>30379.625212822644</v>
      </c>
      <c r="C23" s="11">
        <f>(C9/C$14)*$E$14</f>
        <v>30374.818528062817</v>
      </c>
      <c r="D23" s="11">
        <f>(D9/D$14)*$E$14</f>
        <v>31133.780054215953</v>
      </c>
      <c r="E23" s="11">
        <f>(E9/E$14)*$E$14</f>
        <v>30662</v>
      </c>
      <c r="F23" s="11">
        <f>(F9/F$14)*$E$14</f>
        <v>31334.249317955597</v>
      </c>
      <c r="G23" s="6">
        <f t="shared" si="3"/>
        <v>31420.322634873064</v>
      </c>
      <c r="I23" s="25">
        <f t="shared" si="4"/>
        <v>1040.6974220504198</v>
      </c>
      <c r="J23" s="15">
        <f>I23/B23</f>
        <v>3.4256427285059524E-2</v>
      </c>
    </row>
    <row r="24" spans="1:10" x14ac:dyDescent="0.35">
      <c r="A24" s="5"/>
      <c r="B24" s="11"/>
      <c r="C24" s="11"/>
      <c r="D24" s="11"/>
      <c r="E24" s="11"/>
      <c r="F24" s="11"/>
      <c r="G24" s="8"/>
      <c r="I24" s="25"/>
      <c r="J24" s="14"/>
    </row>
    <row r="25" spans="1:10" s="1" customFormat="1" x14ac:dyDescent="0.35">
      <c r="A25" s="5" t="s">
        <v>15</v>
      </c>
      <c r="B25" s="11">
        <f>(B11/B$14)*$E$14</f>
        <v>35866.317743266627</v>
      </c>
      <c r="C25" s="11">
        <f>(C11/C$14)*$E$14</f>
        <v>37461.52125792062</v>
      </c>
      <c r="D25" s="11">
        <f>(D11/D$14)*$E$14</f>
        <v>37763.934634093479</v>
      </c>
      <c r="E25" s="11">
        <f>(E11/E$14)*$E$14</f>
        <v>37031.300000000003</v>
      </c>
      <c r="F25" s="11">
        <f>(F11/F$14)*$E$14</f>
        <v>37360.429863547943</v>
      </c>
      <c r="G25" s="8" t="s">
        <v>30</v>
      </c>
      <c r="I25" s="26">
        <f>E25-B25</f>
        <v>1164.9822567333758</v>
      </c>
      <c r="J25" s="15">
        <f>I25/B25</f>
        <v>3.2481233927396519E-2</v>
      </c>
    </row>
    <row r="27" spans="1:10" x14ac:dyDescent="0.35">
      <c r="A27" s="2" t="s">
        <v>36</v>
      </c>
    </row>
    <row r="28" spans="1:10" x14ac:dyDescent="0.35">
      <c r="A28" s="1" t="s">
        <v>16</v>
      </c>
    </row>
    <row r="29" spans="1:10" x14ac:dyDescent="0.35">
      <c r="A29" s="2" t="s">
        <v>18</v>
      </c>
    </row>
    <row r="30" spans="1:10" x14ac:dyDescent="0.35">
      <c r="A30" s="2" t="s">
        <v>17</v>
      </c>
    </row>
    <row r="31" spans="1:10" x14ac:dyDescent="0.35">
      <c r="A31" s="2" t="s">
        <v>20</v>
      </c>
    </row>
    <row r="32" spans="1:10" x14ac:dyDescent="0.35">
      <c r="A32" s="2" t="s">
        <v>21</v>
      </c>
    </row>
    <row r="36" spans="2:7" x14ac:dyDescent="0.35">
      <c r="B36" s="27"/>
      <c r="C36" s="27"/>
      <c r="D36" s="27"/>
      <c r="E36" s="27"/>
      <c r="F36" s="27"/>
      <c r="G36" s="27"/>
    </row>
    <row r="37" spans="2:7" x14ac:dyDescent="0.35">
      <c r="B37" s="27"/>
      <c r="C37" s="27"/>
      <c r="D37" s="27"/>
      <c r="E37" s="27"/>
      <c r="F37" s="27"/>
      <c r="G37" s="27"/>
    </row>
    <row r="38" spans="2:7" x14ac:dyDescent="0.35">
      <c r="B38" s="27"/>
      <c r="C38" s="27"/>
      <c r="D38" s="27"/>
      <c r="E38" s="27"/>
      <c r="F38" s="27"/>
      <c r="G38" s="27"/>
    </row>
    <row r="39" spans="2:7" x14ac:dyDescent="0.35">
      <c r="B39" s="27"/>
      <c r="C39" s="27"/>
      <c r="D39" s="27"/>
      <c r="E39" s="27"/>
      <c r="F39" s="27"/>
      <c r="G39" s="27"/>
    </row>
    <row r="40" spans="2:7" x14ac:dyDescent="0.35">
      <c r="B40" s="27"/>
      <c r="C40" s="27"/>
      <c r="D40" s="27"/>
      <c r="E40" s="27"/>
      <c r="F40" s="27"/>
      <c r="G40" s="27"/>
    </row>
    <row r="41" spans="2:7" x14ac:dyDescent="0.35">
      <c r="B41" s="27"/>
      <c r="C41" s="27"/>
      <c r="D41" s="27"/>
      <c r="E41" s="27"/>
      <c r="F41" s="27"/>
      <c r="G41" s="27"/>
    </row>
    <row r="42" spans="2:7" x14ac:dyDescent="0.35">
      <c r="B42" s="27"/>
      <c r="C42" s="27"/>
      <c r="D42" s="27"/>
      <c r="E42" s="27"/>
      <c r="F42" s="27"/>
      <c r="G42" s="27"/>
    </row>
    <row r="43" spans="2:7" x14ac:dyDescent="0.35">
      <c r="B43" s="27"/>
      <c r="C43" s="27"/>
      <c r="D43" s="27"/>
      <c r="E43" s="27"/>
      <c r="F43" s="27"/>
      <c r="G43" s="27"/>
    </row>
    <row r="44" spans="2:7" x14ac:dyDescent="0.35">
      <c r="B44" s="27"/>
      <c r="C44" s="27"/>
      <c r="D44" s="27"/>
      <c r="E44" s="27"/>
      <c r="F44" s="27"/>
      <c r="G44" s="27"/>
    </row>
    <row r="45" spans="2:7" x14ac:dyDescent="0.35">
      <c r="B45" s="27"/>
      <c r="C45" s="27"/>
      <c r="D45" s="27"/>
      <c r="E45" s="27"/>
      <c r="F45" s="27"/>
      <c r="G45" s="27"/>
    </row>
    <row r="46" spans="2:7" x14ac:dyDescent="0.35">
      <c r="B46" s="27"/>
      <c r="C46" s="27"/>
      <c r="D46" s="27"/>
      <c r="E46" s="27"/>
      <c r="F46" s="27"/>
      <c r="G46" s="27"/>
    </row>
    <row r="47" spans="2:7" x14ac:dyDescent="0.35">
      <c r="B47" s="27"/>
      <c r="C47" s="27"/>
      <c r="D47" s="27"/>
      <c r="E47" s="27"/>
      <c r="F47" s="27"/>
      <c r="G47" s="27"/>
    </row>
    <row r="48" spans="2:7" x14ac:dyDescent="0.35">
      <c r="B48" s="27"/>
      <c r="C48" s="27"/>
      <c r="D48" s="27"/>
      <c r="E48" s="27"/>
      <c r="F48" s="27"/>
      <c r="G48" s="27"/>
    </row>
    <row r="49" spans="2:7" x14ac:dyDescent="0.35">
      <c r="B49" s="27"/>
      <c r="C49" s="27"/>
      <c r="D49" s="27"/>
      <c r="E49" s="27"/>
      <c r="F49" s="27"/>
      <c r="G49" s="27"/>
    </row>
    <row r="50" spans="2:7" x14ac:dyDescent="0.35">
      <c r="B50" s="27"/>
      <c r="C50" s="27"/>
      <c r="D50" s="27"/>
      <c r="E50" s="27"/>
      <c r="F50" s="27"/>
      <c r="G50" s="27"/>
    </row>
  </sheetData>
  <mergeCells count="1">
    <mergeCell ref="I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80" zoomScaleNormal="80" workbookViewId="0">
      <selection activeCell="A14" sqref="A14"/>
    </sheetView>
  </sheetViews>
  <sheetFormatPr defaultRowHeight="15.5" x14ac:dyDescent="0.35"/>
  <cols>
    <col min="1" max="1" width="26.23046875" customWidth="1"/>
    <col min="9" max="9" width="13.765625" customWidth="1"/>
    <col min="10" max="10" width="13.4609375" customWidth="1"/>
  </cols>
  <sheetData>
    <row r="1" spans="1:10" x14ac:dyDescent="0.35">
      <c r="A1" s="16" t="s">
        <v>27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2"/>
      <c r="H1" s="2"/>
      <c r="I1" s="28" t="s">
        <v>32</v>
      </c>
      <c r="J1" s="28"/>
    </row>
    <row r="2" spans="1:10" x14ac:dyDescent="0.35">
      <c r="A2" s="17" t="s">
        <v>19</v>
      </c>
      <c r="B2" s="18"/>
      <c r="C2" s="18"/>
      <c r="D2" s="18"/>
      <c r="E2" s="18"/>
      <c r="F2" s="18"/>
      <c r="I2" s="18"/>
      <c r="J2" s="18"/>
    </row>
    <row r="3" spans="1:10" x14ac:dyDescent="0.35">
      <c r="A3" s="18" t="s">
        <v>23</v>
      </c>
      <c r="B3" s="19">
        <v>202.66800000000001</v>
      </c>
      <c r="C3" s="19">
        <v>204.267</v>
      </c>
      <c r="D3" s="19">
        <v>208.76400000000001</v>
      </c>
      <c r="E3" s="19">
        <v>203.67599999999999</v>
      </c>
      <c r="F3" s="19">
        <v>201.11799999999999</v>
      </c>
      <c r="I3" s="21">
        <f>F3-B3</f>
        <v>-1.5500000000000114</v>
      </c>
      <c r="J3" s="24">
        <f>I3/B3</f>
        <v>-7.6479760001579499E-3</v>
      </c>
    </row>
    <row r="4" spans="1:10" x14ac:dyDescent="0.35">
      <c r="A4" s="20" t="s">
        <v>24</v>
      </c>
      <c r="B4" s="19">
        <v>12.247</v>
      </c>
      <c r="C4" s="19">
        <v>15.099</v>
      </c>
      <c r="D4" s="19">
        <v>36.399000000000001</v>
      </c>
      <c r="E4" s="19">
        <v>11.563000000000001</v>
      </c>
      <c r="F4" s="19">
        <v>18.190000000000001</v>
      </c>
      <c r="I4" s="21">
        <f t="shared" ref="I4:I5" si="0">F4-B4</f>
        <v>5.9430000000000014</v>
      </c>
      <c r="J4" s="24">
        <f>I4/B4</f>
        <v>0.48526169674205938</v>
      </c>
    </row>
    <row r="5" spans="1:10" x14ac:dyDescent="0.35">
      <c r="A5" s="20" t="s">
        <v>25</v>
      </c>
      <c r="B5" s="21">
        <f t="shared" ref="B5:F5" si="1">SUM(B3:B4)</f>
        <v>214.91500000000002</v>
      </c>
      <c r="C5" s="21">
        <f t="shared" si="1"/>
        <v>219.36599999999999</v>
      </c>
      <c r="D5" s="21">
        <f t="shared" si="1"/>
        <v>245.16300000000001</v>
      </c>
      <c r="E5" s="21">
        <f t="shared" si="1"/>
        <v>215.23899999999998</v>
      </c>
      <c r="F5" s="21">
        <f t="shared" si="1"/>
        <v>219.30799999999999</v>
      </c>
      <c r="I5" s="21">
        <f t="shared" si="0"/>
        <v>4.3929999999999723</v>
      </c>
      <c r="J5" s="24">
        <f>I5/B5</f>
        <v>2.0440639322522727E-2</v>
      </c>
    </row>
    <row r="6" spans="1:10" x14ac:dyDescent="0.35">
      <c r="A6" s="20"/>
      <c r="B6" s="18"/>
      <c r="C6" s="18"/>
      <c r="D6" s="18"/>
      <c r="E6" s="18"/>
      <c r="F6" s="18"/>
      <c r="I6" s="21"/>
      <c r="J6" s="24"/>
    </row>
    <row r="7" spans="1:10" x14ac:dyDescent="0.35">
      <c r="A7" s="12" t="s">
        <v>14</v>
      </c>
      <c r="B7" s="23">
        <v>95.751675000000006</v>
      </c>
      <c r="C7" s="23">
        <v>97.139674999999997</v>
      </c>
      <c r="D7" s="23">
        <v>97.794099999999986</v>
      </c>
      <c r="E7" s="23">
        <v>100</v>
      </c>
      <c r="F7" s="23">
        <v>101.62883117255758</v>
      </c>
      <c r="I7" s="21"/>
      <c r="J7" s="24"/>
    </row>
    <row r="8" spans="1:10" x14ac:dyDescent="0.35">
      <c r="A8" s="18"/>
      <c r="B8" s="18"/>
      <c r="C8" s="18"/>
      <c r="D8" s="18"/>
      <c r="E8" s="18"/>
      <c r="F8" s="18"/>
      <c r="I8" s="21"/>
      <c r="J8" s="24"/>
    </row>
    <row r="9" spans="1:10" x14ac:dyDescent="0.35">
      <c r="A9" s="22" t="s">
        <v>26</v>
      </c>
      <c r="B9" s="18"/>
      <c r="C9" s="18"/>
      <c r="D9" s="18"/>
      <c r="E9" s="18"/>
      <c r="F9" s="18"/>
      <c r="I9" s="21"/>
      <c r="J9" s="24"/>
    </row>
    <row r="10" spans="1:10" x14ac:dyDescent="0.35">
      <c r="A10" s="18" t="s">
        <v>23</v>
      </c>
      <c r="B10" s="21">
        <f>(B3/B7)*$E$7</f>
        <v>211.66000490330848</v>
      </c>
      <c r="C10" s="21">
        <f>(C3/C7)*$E$7</f>
        <v>210.28174121439051</v>
      </c>
      <c r="D10" s="21">
        <f>(D3/D7)*$E$7</f>
        <v>213.47300092745886</v>
      </c>
      <c r="E10" s="21">
        <f>(E3/E7)*$E$7</f>
        <v>203.67599999999996</v>
      </c>
      <c r="F10" s="21">
        <f>(F3/F7)*$E$7</f>
        <v>197.89463056848288</v>
      </c>
      <c r="I10" s="21">
        <f>F10-B10</f>
        <v>-13.765374334825594</v>
      </c>
      <c r="J10" s="24">
        <f>I10/B10</f>
        <v>-6.5035311423686099E-2</v>
      </c>
    </row>
    <row r="11" spans="1:10" x14ac:dyDescent="0.35">
      <c r="A11" s="20" t="s">
        <v>24</v>
      </c>
      <c r="B11" s="21">
        <f>(B4/B7)*$E$7</f>
        <v>12.790376774087765</v>
      </c>
      <c r="C11" s="21">
        <f>(C4/C7)*$E$7</f>
        <v>15.543597402400206</v>
      </c>
      <c r="D11" s="21">
        <f>(D4/D7)*$E$7</f>
        <v>37.220036791585592</v>
      </c>
      <c r="E11" s="21">
        <f>(E4/E7)*$E$7</f>
        <v>11.563000000000001</v>
      </c>
      <c r="F11" s="21">
        <f>(F4/F7)*$E$7</f>
        <v>17.898464235129147</v>
      </c>
      <c r="I11" s="21">
        <f t="shared" ref="I11:I12" si="2">F11-B11</f>
        <v>5.1080874610413822</v>
      </c>
      <c r="J11" s="24">
        <f>I11/B11</f>
        <v>0.39936958474827267</v>
      </c>
    </row>
    <row r="12" spans="1:10" x14ac:dyDescent="0.35">
      <c r="A12" s="20" t="s">
        <v>25</v>
      </c>
      <c r="B12" s="21">
        <f>(B5/B7)*$E$7</f>
        <v>224.45038167739625</v>
      </c>
      <c r="C12" s="21">
        <f>(C5/C7)*$E$7</f>
        <v>225.82533861679073</v>
      </c>
      <c r="D12" s="21">
        <f>(D5/D7)*$E$7</f>
        <v>250.69303771904444</v>
      </c>
      <c r="E12" s="21">
        <f>(E5/E7)*$E$7</f>
        <v>215.23899999999995</v>
      </c>
      <c r="F12" s="21">
        <f>(F5/F7)*$E$7</f>
        <v>215.79309480361201</v>
      </c>
      <c r="I12" s="21">
        <f t="shared" si="2"/>
        <v>-8.6572868737842441</v>
      </c>
      <c r="J12" s="24">
        <f>I12/B12</f>
        <v>-3.8571049909050317E-2</v>
      </c>
    </row>
    <row r="14" spans="1:10" x14ac:dyDescent="0.35">
      <c r="A14" t="s">
        <v>34</v>
      </c>
    </row>
  </sheetData>
  <mergeCells count="1">
    <mergeCell ref="I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preadsheet" ma:contentTypeID="0x010100632D0FD7D2EC4A41966F9B23650F68500400E5675765DCE8D843BC94C5B5BC34D7DA" ma:contentTypeVersion="6" ma:contentTypeDescription="" ma:contentTypeScope="" ma:versionID="a9e9fd9344a4116aaa040815db374ab5">
  <xsd:schema xmlns:xsd="http://www.w3.org/2001/XMLSchema" xmlns:xs="http://www.w3.org/2001/XMLSchema" xmlns:p="http://schemas.microsoft.com/office/2006/metadata/properties" xmlns:ns2="http://schemas.microsoft.com/sharepoint.v3" xmlns:ns3="21141c76-a131-4377-97a3-508a419862f1" xmlns:ns4="http://schemas.microsoft.com/sharepoint/v3/fields" targetNamespace="http://schemas.microsoft.com/office/2006/metadata/properties" ma:root="true" ma:fieldsID="cc2c2c936e67569b863ff27cc7833710" ns2:_="" ns3:_="" ns4:_="">
    <xsd:import namespace="http://schemas.microsoft.com/sharepoint.v3"/>
    <xsd:import namespace="21141c76-a131-4377-97a3-508a419862f1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CategoryDescription" minOccurs="0"/>
                <xsd:element ref="ns4:_Publisher" minOccurs="0"/>
                <xsd:element ref="ns4:wic_System_Copyright" minOccurs="0"/>
                <xsd:element ref="ns3:Retention_x0020_schedule_x0020_ID" minOccurs="0"/>
                <xsd:element ref="ns3:Retention_x0020_period" minOccurs="0"/>
                <xsd:element ref="ns3:Disposal_x0020_trigger2" minOccurs="0"/>
                <xsd:element ref="ns3:Disposal_x0020_trigger_x0020_date" minOccurs="0"/>
                <xsd:element ref="ns3:Disposal_x0020_action" minOccurs="0"/>
                <xsd:element ref="ns3:Date_x0020_of_x0020_last_x0020_review" minOccurs="0"/>
                <xsd:element ref="ns3:Disposal_x0020_reviewer_x0020_details" minOccurs="0"/>
                <xsd:element ref="ns3:Disposal_x0020_review_x0020_details" minOccurs="0"/>
                <xsd:element ref="ns3:Disposal_x0020_authorised_x0020_by" minOccurs="0"/>
                <xsd:element ref="ns3:Disposal_x0020_comment" minOccurs="0"/>
                <xsd:element ref="ns3:m233fa42ddda444a97ecfbe326b55e92" minOccurs="0"/>
                <xsd:element ref="ns3:p63ddc83d83a46ac9835e8fd9c641db3" minOccurs="0"/>
                <xsd:element ref="ns3:TaxCatchAll" minOccurs="0"/>
                <xsd:element ref="ns3:TaxCatchAllLabel" minOccurs="0"/>
                <xsd:element ref="ns3:f12c4e522cb8463cafd748d94105ec43" minOccurs="0"/>
                <xsd:element ref="ns3:bc594c06ad0844898f20a52c24198475" minOccurs="0"/>
                <xsd:element ref="ns3:Disposal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2" nillable="true" ma:displayName="Description" ma:internalName="Category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41c76-a131-4377-97a3-508a419862f1" elementFormDefault="qualified">
    <xsd:import namespace="http://schemas.microsoft.com/office/2006/documentManagement/types"/>
    <xsd:import namespace="http://schemas.microsoft.com/office/infopath/2007/PartnerControls"/>
    <xsd:element name="Retention_x0020_schedule_x0020_ID" ma:index="9" nillable="true" ma:displayName="Retention schedule ID" ma:hidden="true" ma:internalName="Retention_x0020_schedule_x0020_ID" ma:readOnly="false">
      <xsd:simpleType>
        <xsd:restriction base="dms:Text">
          <xsd:maxLength value="255"/>
        </xsd:restriction>
      </xsd:simpleType>
    </xsd:element>
    <xsd:element name="Retention_x0020_period" ma:index="10" nillable="true" ma:displayName="Retention period" ma:hidden="true" ma:internalName="Retention_x0020_period" ma:readOnly="false">
      <xsd:simpleType>
        <xsd:restriction base="dms:Text">
          <xsd:maxLength value="255"/>
        </xsd:restriction>
      </xsd:simpleType>
    </xsd:element>
    <xsd:element name="Disposal_x0020_trigger2" ma:index="11" nillable="true" ma:displayName="Disposal trigger" ma:hidden="true" ma:internalName="Disposal_x0020_trigger2" ma:readOnly="false">
      <xsd:simpleType>
        <xsd:restriction base="dms:Text">
          <xsd:maxLength value="255"/>
        </xsd:restriction>
      </xsd:simpleType>
    </xsd:element>
    <xsd:element name="Disposal_x0020_trigger_x0020_date" ma:index="12" nillable="true" ma:displayName="Disposal trigger date" ma:format="DateOnly" ma:hidden="true" ma:internalName="Disposal_x0020_trigger_x0020_date" ma:readOnly="false">
      <xsd:simpleType>
        <xsd:restriction base="dms:DateTime"/>
      </xsd:simpleType>
    </xsd:element>
    <xsd:element name="Disposal_x0020_action" ma:index="13" nillable="true" ma:displayName="Disposal action" ma:format="Dropdown" ma:hidden="true" ma:internalName="Disposal_x0020_action" ma:readOnly="false">
      <xsd:simpleType>
        <xsd:restriction base="dms:Choice">
          <xsd:enumeration value="Destroy"/>
          <xsd:enumeration value="Review with a view to destroy"/>
          <xsd:enumeration value="Review with a view to archive with NRS"/>
        </xsd:restriction>
      </xsd:simpleType>
    </xsd:element>
    <xsd:element name="Date_x0020_of_x0020_last_x0020_review" ma:index="14" nillable="true" ma:displayName="Date of last review" ma:format="DateOnly" ma:hidden="true" ma:internalName="Date_x0020_of_x0020_last_x0020_review" ma:readOnly="false">
      <xsd:simpleType>
        <xsd:restriction base="dms:DateTime"/>
      </xsd:simpleType>
    </xsd:element>
    <xsd:element name="Disposal_x0020_reviewer_x0020_details" ma:index="15" nillable="true" ma:displayName="Disposal reviewer details" ma:hidden="true" ma:list="UserInfo" ma:SharePointGroup="0" ma:internalName="Disposal_x0020_reviewer_x0020_detail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posal_x0020_review_x0020_details" ma:index="16" nillable="true" ma:displayName="Disposal review details" ma:hidden="true" ma:internalName="Disposal_x0020_review_x0020_details" ma:readOnly="false">
      <xsd:simpleType>
        <xsd:restriction base="dms:Text">
          <xsd:maxLength value="255"/>
        </xsd:restriction>
      </xsd:simpleType>
    </xsd:element>
    <xsd:element name="Disposal_x0020_authorised_x0020_by" ma:index="17" nillable="true" ma:displayName="Disposal authorised by" ma:hidden="true" ma:list="UserInfo" ma:SharePointGroup="0" ma:internalName="Disposal_x0020_authorised_x0020_by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posal_x0020_comment" ma:index="18" nillable="true" ma:displayName="Disposal comment" ma:hidden="true" ma:internalName="Disposal_x0020_comment" ma:readOnly="false">
      <xsd:simpleType>
        <xsd:restriction base="dms:Text">
          <xsd:maxLength value="255"/>
        </xsd:restriction>
      </xsd:simpleType>
    </xsd:element>
    <xsd:element name="m233fa42ddda444a97ecfbe326b55e92" ma:index="19" nillable="true" ma:taxonomy="true" ma:internalName="m233fa42ddda444a97ecfbe326b55e92" ma:taxonomyFieldName="_cx_NationalCaveats" ma:displayName="Security Caveats" ma:default="" ma:fieldId="{6233fa42-ddda-444a-97ec-fbe326b55e92}" ma:taxonomyMulti="true" ma:sspId="29520354-60ee-4851-b0d3-4d1ffc9b6630" ma:termSetId="b7259827-f150-46df-b570-0ee5307f86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3ddc83d83a46ac9835e8fd9c641db3" ma:index="21" nillable="true" ma:taxonomy="true" ma:internalName="p63ddc83d83a46ac9835e8fd9c641db3" ma:taxonomyFieldName="Language1" ma:displayName="Language" ma:default="1;#English|8f5ff656-5a7e-462f-b6ae-4a4400758434" ma:fieldId="{963ddc83-d83a-46ac-9835-e8fd9c641db3}" ma:sspId="29520354-60ee-4851-b0d3-4d1ffc9b6630" ma:termSetId="b2401dee-1322-420c-b43c-00432a3518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adb457d7-e76e-42c2-82da-a5afd7e9ec64}" ma:internalName="TaxCatchAll" ma:showField="CatchAllData" ma:web="38e5d2cf-8ca1-4fb5-bb03-534d02a49e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adb457d7-e76e-42c2-82da-a5afd7e9ec64}" ma:internalName="TaxCatchAllLabel" ma:readOnly="true" ma:showField="CatchAllDataLabel" ma:web="38e5d2cf-8ca1-4fb5-bb03-534d02a49e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12c4e522cb8463cafd748d94105ec43" ma:index="26" nillable="true" ma:taxonomy="true" ma:internalName="f12c4e522cb8463cafd748d94105ec43" ma:taxonomyFieldName="Document_x0020_type" ma:displayName="Document type" ma:default="" ma:fieldId="{f12c4e52-2cb8-463c-afd7-48d94105ec43}" ma:sspId="29520354-60ee-4851-b0d3-4d1ffc9b6630" ma:termSetId="3db350bc-fdb0-4b26-a83f-5b890cb06b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c594c06ad0844898f20a52c24198475" ma:index="28" nillable="true" ma:taxonomy="true" ma:internalName="bc594c06ad0844898f20a52c24198475" ma:taxonomyFieldName="_cx_SecurityMarkings" ma:displayName="Security Markings" ma:default="2;#Not Protectively Marked|59351c5f-b7fd-4a97-8559-c38b9b573e6f" ma:fieldId="{bc594c06-ad08-4489-8f20-a52c24198475}" ma:sspId="29520354-60ee-4851-b0d3-4d1ffc9b6630" ma:termSetId="a9da5f56-ebc6-4d64-8a44-41072e1701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sposal_x0020_date" ma:index="31" nillable="true" ma:displayName="Disposal date" ma:format="DateOnly" ma:hidden="true" ma:internalName="Disposal_x0020_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" nillable="true" ma:displayName="Publisher" ma:default="The Scottish Parliament" ma:description="The person, organisation or service that published this resource" ma:internalName="_Publisher">
      <xsd:simpleType>
        <xsd:restriction base="dms:Text">
          <xsd:maxLength value="255"/>
        </xsd:restriction>
      </xsd:simpleType>
    </xsd:element>
    <xsd:element name="wic_System_Copyright" ma:index="5" nillable="true" ma:displayName="Copyright" ma:default="© Parliamentary copyright. The Scottish Parliamentary Corporate Body" ma:internalName="wic_System_Copyrigh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9520354-60ee-4851-b0d3-4d1ffc9b6630" ContentTypeId="0x010100632D0FD7D2EC4A41966F9B23650F685004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osal_x0020_trigger_x0020_date xmlns="21141c76-a131-4377-97a3-508a419862f1" xsi:nil="true"/>
    <bc594c06ad0844898f20a52c24198475 xmlns="21141c76-a131-4377-97a3-508a419862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Restricted - Member information</TermName>
          <TermId xmlns="http://schemas.microsoft.com/office/infopath/2007/PartnerControls">bb15ad0f-8307-4606-976f-5614d454e03e</TermId>
        </TermInfo>
      </Terms>
    </bc594c06ad0844898f20a52c24198475>
    <_Publisher xmlns="http://schemas.microsoft.com/sharepoint/v3/fields">The Scottish Parliament</_Publisher>
    <Disposal_x0020_trigger2 xmlns="21141c76-a131-4377-97a3-508a419862f1" xsi:nil="true"/>
    <Disposal_x0020_authorised_x0020_by xmlns="21141c76-a131-4377-97a3-508a419862f1">
      <UserInfo>
        <DisplayName/>
        <AccountId xsi:nil="true"/>
        <AccountType/>
      </UserInfo>
    </Disposal_x0020_authorised_x0020_by>
    <Disposal_x0020_comment xmlns="21141c76-a131-4377-97a3-508a419862f1" xsi:nil="true"/>
    <Disposal_x0020_reviewer_x0020_details xmlns="21141c76-a131-4377-97a3-508a419862f1">
      <UserInfo>
        <DisplayName/>
        <AccountId xsi:nil="true"/>
        <AccountType/>
      </UserInfo>
    </Disposal_x0020_reviewer_x0020_details>
    <Date_x0020_of_x0020_last_x0020_review xmlns="21141c76-a131-4377-97a3-508a419862f1" xsi:nil="true"/>
    <CategoryDescription xmlns="http://schemas.microsoft.com/sharepoint.v3" xsi:nil="true"/>
    <m233fa42ddda444a97ecfbe326b55e92 xmlns="21141c76-a131-4377-97a3-508a419862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SPICe enquiries</TermName>
          <TermId xmlns="http://schemas.microsoft.com/office/infopath/2007/PartnerControls">38a1ea18-f003-4866-a8ce-a3c416246878</TermId>
        </TermInfo>
      </Terms>
    </m233fa42ddda444a97ecfbe326b55e92>
    <TaxCatchAll xmlns="21141c76-a131-4377-97a3-508a419862f1">
      <Value>41</Value>
      <Value>44</Value>
      <Value>1</Value>
    </TaxCatchAll>
    <Disposal_x0020_date xmlns="21141c76-a131-4377-97a3-508a419862f1" xsi:nil="true"/>
    <Retention_x0020_period xmlns="21141c76-a131-4377-97a3-508a419862f1" xsi:nil="true"/>
    <f12c4e522cb8463cafd748d94105ec43 xmlns="21141c76-a131-4377-97a3-508a419862f1">
      <Terms xmlns="http://schemas.microsoft.com/office/infopath/2007/PartnerControls"/>
    </f12c4e522cb8463cafd748d94105ec43>
    <wic_System_Copyright xmlns="http://schemas.microsoft.com/sharepoint/v3/fields">© Parliamentary copyright. The Scottish Parliamentary Corporate Body</wic_System_Copyright>
    <p63ddc83d83a46ac9835e8fd9c641db3 xmlns="21141c76-a131-4377-97a3-508a419862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8f5ff656-5a7e-462f-b6ae-4a4400758434</TermId>
        </TermInfo>
      </Terms>
    </p63ddc83d83a46ac9835e8fd9c641db3>
    <Disposal_x0020_action xmlns="21141c76-a131-4377-97a3-508a419862f1" xsi:nil="true"/>
    <Retention_x0020_schedule_x0020_ID xmlns="21141c76-a131-4377-97a3-508a419862f1" xsi:nil="true"/>
    <Disposal_x0020_review_x0020_details xmlns="21141c76-a131-4377-97a3-508a419862f1" xsi:nil="true"/>
  </documentManagement>
</p:properties>
</file>

<file path=customXml/itemProps1.xml><?xml version="1.0" encoding="utf-8"?>
<ds:datastoreItem xmlns:ds="http://schemas.openxmlformats.org/officeDocument/2006/customXml" ds:itemID="{9F290F59-DB80-4F52-A0EA-E8ED82F901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C6766A-54D1-413B-8081-E119F54F5F5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C06422B-14E9-4DC3-8732-86510E3ED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.v3"/>
    <ds:schemaRef ds:uri="21141c76-a131-4377-97a3-508a419862f1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E836526-98C4-469D-832E-6BC4A7C0C27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11682D43-74B7-4FA7-B8A9-B115D32CC9F9}">
  <ds:schemaRefs>
    <ds:schemaRef ds:uri="http://schemas.microsoft.com/office/2006/documentManagement/types"/>
    <ds:schemaRef ds:uri="http://purl.org/dc/elements/1.1/"/>
    <ds:schemaRef ds:uri="http://schemas.microsoft.com/sharepoint/v3/fields"/>
    <ds:schemaRef ds:uri="21141c76-a131-4377-97a3-508a419862f1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.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Scottish Government</vt:lpstr>
      <vt:lpstr>Scottish Borders Council</vt:lpstr>
    </vt:vector>
  </TitlesOfParts>
  <Company>The Scottish 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Burnside R (Ross)</dc:creator>
  <cp:lastModifiedBy>SANDERSON, Ross</cp:lastModifiedBy>
  <dcterms:created xsi:type="dcterms:W3CDTF">2016-12-20T13:15:01Z</dcterms:created>
  <dcterms:modified xsi:type="dcterms:W3CDTF">2017-12-11T09:41:16Z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0x010100632D0FD7D2EC4A41966F9B23650F68500400E5675765DCE8D843BC94C5B5BC34D7DA</vt:lpwstr>
  </property>
  <property fmtid="{D5CDD505-2E9C-101B-9397-08002B2CF9AE}" pid="3" name="Document_x0020_type">
    <vt:lpwstr/>
  </property>
  <property fmtid="{D5CDD505-2E9C-101B-9397-08002B2CF9AE}" pid="4" name="_cx_NationalCaveats">
    <vt:lpwstr>41;#SPICe enquiries|38a1ea18-f003-4866-a8ce-a3c416246878</vt:lpwstr>
  </property>
  <property fmtid="{D5CDD505-2E9C-101B-9397-08002B2CF9AE}" pid="5" name="_cx_SecurityMarkings">
    <vt:lpwstr>44;#Restricted - Member information|bb15ad0f-8307-4606-976f-5614d454e03e</vt:lpwstr>
  </property>
  <property fmtid="{D5CDD505-2E9C-101B-9397-08002B2CF9AE}" pid="6" name="Language1">
    <vt:lpwstr>1;#English|8f5ff656-5a7e-462f-b6ae-4a4400758434</vt:lpwstr>
  </property>
  <property fmtid="{D5CDD505-2E9C-101B-9397-08002B2CF9AE}" pid="7" name="Document type">
    <vt:lpwstr/>
  </property>
  <property fmtid="{D5CDD505-2E9C-101B-9397-08002B2CF9AE}" pid="8" name="_dlc_policyId">
    <vt:lpwstr>/documents</vt:lpwstr>
  </property>
  <property fmtid="{D5CDD505-2E9C-101B-9397-08002B2CF9AE}" pid="9" name="_dlc_ExpireDate">
    <vt:filetime>2019-12-04T12:19:48Z</vt:filetime>
  </property>
  <property fmtid="{D5CDD505-2E9C-101B-9397-08002B2CF9AE}" pid="10" name="ItemRetentionFormula">
    <vt:lpwstr>&lt;formula id="Microsoft.Office.RecordsManagement.PolicyFeatures.Expiration.Formula.BuiltIn"&gt;&lt;number&gt;24&lt;/number&gt;&lt;property&gt;Modified&lt;/property&gt;&lt;propertyId&gt;28cf69c5-fa48-462a-b5cd-27b6f9d2bd5f&lt;/propertyId&gt;&lt;period&gt;months&lt;/period&gt;&lt;/formula&gt;</vt:lpwstr>
  </property>
</Properties>
</file>